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4\Downloads\"/>
    </mc:Choice>
  </mc:AlternateContent>
  <xr:revisionPtr revIDLastSave="0" documentId="8_{C486166B-7C78-48C6-B606-2AD2E5989594}" xr6:coauthVersionLast="47" xr6:coauthVersionMax="47" xr10:uidLastSave="{00000000-0000-0000-0000-000000000000}"/>
  <bookViews>
    <workbookView xWindow="-120" yWindow="-120" windowWidth="21840" windowHeight="13740" xr2:uid="{CA91DEE0-0940-4889-9C79-A4B406CCF96F}"/>
  </bookViews>
  <sheets>
    <sheet name="Hoja2" sheetId="1" r:id="rId1"/>
  </sheets>
  <definedNames>
    <definedName name="_xlnm._FilterDatabase" localSheetId="0" hidden="1">Hoja2!$A$9:$M$9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1" l="1"/>
  <c r="K47" i="1" s="1"/>
  <c r="E44" i="1"/>
  <c r="L42" i="1"/>
  <c r="M42" i="1" s="1"/>
  <c r="J42" i="1"/>
  <c r="L40" i="1"/>
  <c r="M40" i="1" s="1"/>
  <c r="J40" i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M32" i="1"/>
  <c r="L32" i="1"/>
  <c r="L31" i="1"/>
  <c r="M31" i="1" s="1"/>
  <c r="L30" i="1"/>
  <c r="M30" i="1" s="1"/>
  <c r="J30" i="1"/>
  <c r="L28" i="1"/>
  <c r="M28" i="1" s="1"/>
  <c r="L27" i="1"/>
  <c r="M27" i="1" s="1"/>
  <c r="J27" i="1"/>
  <c r="L25" i="1"/>
  <c r="M25" i="1" s="1"/>
  <c r="J25" i="1"/>
  <c r="L23" i="1"/>
  <c r="M23" i="1" s="1"/>
  <c r="L22" i="1"/>
  <c r="M22" i="1" s="1"/>
  <c r="J22" i="1"/>
  <c r="L20" i="1"/>
  <c r="M20" i="1" s="1"/>
  <c r="J20" i="1"/>
  <c r="L18" i="1"/>
  <c r="M18" i="1" s="1"/>
  <c r="J18" i="1"/>
  <c r="L16" i="1"/>
  <c r="M16" i="1" s="1"/>
  <c r="J16" i="1"/>
  <c r="L14" i="1"/>
  <c r="M14" i="1" s="1"/>
  <c r="J14" i="1"/>
  <c r="L12" i="1"/>
  <c r="M12" i="1" s="1"/>
  <c r="J12" i="1"/>
  <c r="L10" i="1"/>
  <c r="M10" i="1" s="1"/>
  <c r="J10" i="1"/>
  <c r="K20" i="1" l="1"/>
  <c r="K25" i="1"/>
  <c r="K40" i="1"/>
  <c r="K16" i="1"/>
  <c r="K30" i="1"/>
  <c r="L44" i="1"/>
  <c r="K18" i="1"/>
  <c r="K27" i="1"/>
  <c r="J44" i="1"/>
  <c r="K12" i="1"/>
  <c r="M44" i="1"/>
  <c r="K22" i="1"/>
  <c r="K14" i="1"/>
  <c r="K42" i="1"/>
  <c r="K10" i="1"/>
  <c r="K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LENOVO4</author>
  </authors>
  <commentList>
    <comment ref="B9" authorId="0" shapeId="0" xr:uid="{16612183-9AC6-4A3D-B080-2543CEEF4848}">
      <text>
        <r>
          <rPr>
            <b/>
            <sz val="9"/>
            <color indexed="81"/>
            <rFont val="Tahoma"/>
            <family val="2"/>
          </rPr>
          <t>LENOVO4:</t>
        </r>
        <r>
          <rPr>
            <sz val="9"/>
            <color indexed="81"/>
            <rFont val="Tahoma"/>
            <family val="2"/>
          </rPr>
          <t xml:space="preserve">
PERMANECER EL VINCULO DE IR A LA POLIZA </t>
        </r>
      </text>
    </comment>
    <comment ref="D9" authorId="0" shapeId="0" xr:uid="{DC716A90-54BC-4F89-8229-16F8F384881E}">
      <text>
        <r>
          <rPr>
            <b/>
            <sz val="9"/>
            <color indexed="81"/>
            <rFont val="Tahoma"/>
            <family val="2"/>
          </rPr>
          <t>LENOVO4:</t>
        </r>
        <r>
          <rPr>
            <sz val="9"/>
            <color indexed="81"/>
            <rFont val="Tahoma"/>
            <family val="2"/>
          </rPr>
          <t xml:space="preserve">
AGREGAR VINCULO EN EL NUMERO DE DOCUMENTO PARA VISUALIZAR LA FACTURA EN PDF</t>
        </r>
      </text>
    </comment>
  </commentList>
</comments>
</file>

<file path=xl/sharedStrings.xml><?xml version="1.0" encoding="utf-8"?>
<sst xmlns="http://schemas.openxmlformats.org/spreadsheetml/2006/main" count="119" uniqueCount="65">
  <si>
    <t xml:space="preserve">INGRESOS </t>
  </si>
  <si>
    <t xml:space="preserve">COSTOS </t>
  </si>
  <si>
    <t>CLIENTE</t>
  </si>
  <si>
    <t>P��liza</t>
  </si>
  <si>
    <t>Fecha</t>
  </si>
  <si>
    <t>Documento</t>
  </si>
  <si>
    <t>Total</t>
  </si>
  <si>
    <t>COSTO POR CLIENTE</t>
  </si>
  <si>
    <t>% DEL COSTO POR CLIENTE</t>
  </si>
  <si>
    <t>UTILIDAD</t>
  </si>
  <si>
    <t xml:space="preserve">% DE UTILIDAD EN RELACION AL TOTAL DE INGRESOS </t>
  </si>
  <si>
    <t>AKSYS DE MEXICO S.A DE C.V</t>
  </si>
  <si>
    <t>01/27/2023</t>
  </si>
  <si>
    <t>B-04300</t>
  </si>
  <si>
    <t>AUXIM DE MEXICO S. DE R.L DE C.V</t>
  </si>
  <si>
    <t>01/18/2023</t>
  </si>
  <si>
    <t>B-04293</t>
  </si>
  <si>
    <t>DIANA SOLUCIONES EDUCATIVAS S. A. de C. V.</t>
  </si>
  <si>
    <t>01/30/2023</t>
  </si>
  <si>
    <t>B-04303</t>
  </si>
  <si>
    <t>EUWE EUGEN WEXLER DE MEXICO SA DE CV</t>
  </si>
  <si>
    <t>01/13/2023</t>
  </si>
  <si>
    <t>B-04290</t>
  </si>
  <si>
    <t>FEDERAL MOGUL S.A DE C.V</t>
  </si>
  <si>
    <t>B-04285</t>
  </si>
  <si>
    <t>Lubricacion y Representaciones S A de CV</t>
  </si>
  <si>
    <t>01/24/2023</t>
  </si>
  <si>
    <t>B-04298</t>
  </si>
  <si>
    <t>Oktan Supreme Energy</t>
  </si>
  <si>
    <t>B-04286</t>
  </si>
  <si>
    <t>B-04289</t>
  </si>
  <si>
    <t>PLASTIC OMNIUM AUTO INDUSTRIAL S DE RL DE CV</t>
  </si>
  <si>
    <t>B-04302</t>
  </si>
  <si>
    <t>Plásticos y Manufacturas Logym SA de CV</t>
  </si>
  <si>
    <t>01/17/2023</t>
  </si>
  <si>
    <t>B-04292</t>
  </si>
  <si>
    <t>01/20/2023</t>
  </si>
  <si>
    <t>B-04296</t>
  </si>
  <si>
    <t>RASSINI FRENOS S.A DE C.V</t>
  </si>
  <si>
    <t>B-04282</t>
  </si>
  <si>
    <t>B-04283</t>
  </si>
  <si>
    <t>B-04284</t>
  </si>
  <si>
    <t>B-04288</t>
  </si>
  <si>
    <t>01/14/2023</t>
  </si>
  <si>
    <t>B-04291</t>
  </si>
  <si>
    <t>B-04294</t>
  </si>
  <si>
    <t>B-04295</t>
  </si>
  <si>
    <t>B-04297</t>
  </si>
  <si>
    <t>01/28/2023</t>
  </si>
  <si>
    <t>B-04301</t>
  </si>
  <si>
    <t>THYSSENKRUPP METARLURGICA DE MEXICO SA DE CV</t>
  </si>
  <si>
    <t>01/25/2023</t>
  </si>
  <si>
    <t>B-04299</t>
  </si>
  <si>
    <t>TRITURADOS ANGELOPOLITANOS SA DE CV</t>
  </si>
  <si>
    <t>B-04287</t>
  </si>
  <si>
    <t>TOTALES</t>
  </si>
  <si>
    <t xml:space="preserve">SUCURSAL: </t>
  </si>
  <si>
    <t xml:space="preserve">PACHUCA </t>
  </si>
  <si>
    <t xml:space="preserve">PUEBLA </t>
  </si>
  <si>
    <t xml:space="preserve">QUERETARO </t>
  </si>
  <si>
    <t>CLIENTES:</t>
  </si>
  <si>
    <t>TODAS</t>
  </si>
  <si>
    <t xml:space="preserve">DESDE: </t>
  </si>
  <si>
    <t xml:space="preserve">HASTA: </t>
  </si>
  <si>
    <t xml:space="preserve">EXPORTAR A EXCEL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</si>
</sst>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333333"/>
      <name val="Arial"/>
      <family val="2"/>
    </font>
    <font>
      <b/>
      <sz val="10"/>
      <color theme="1"/>
      <name val="Arial"/>
      <family val="2"/>
    </font>
    <font>
      <b/>
      <sz val="9"/>
      <color rgb="FF333333"/>
      <name val="Arial"/>
      <family val="2"/>
    </font>
    <font>
      <sz val="9"/>
      <color rgb="FF333333"/>
      <name val="Calibri"/>
      <family val="2"/>
      <scheme val="minor"/>
    </font>
    <font>
      <sz val="11"/>
      <color rgb="FF333333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9EDF7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  <border>
      <left/>
      <right style="medium">
        <color indexed="64"/>
      </right>
      <top style="medium">
        <color rgb="FFDDDDDD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5" fillId="2" borderId="7" xfId="0" applyFont="1" applyFill="1" applyBorder="1" applyAlignment="1">
      <alignment horizontal="center" vertical="center" wrapText="1"/>
    </xf>
    <xf numFmtId="0" fontId="8" fillId="0" borderId="9" xfId="0" applyFont="1" applyBorder="1"/>
    <xf numFmtId="0" fontId="3" fillId="3" borderId="10" xfId="3" applyFill="1" applyBorder="1" applyAlignment="1">
      <alignment vertical="top" wrapText="1"/>
    </xf>
    <xf numFmtId="0" fontId="9" fillId="3" borderId="0" xfId="0" applyFont="1" applyFill="1" applyAlignment="1">
      <alignment vertical="top" wrapText="1"/>
    </xf>
    <xf numFmtId="8" fontId="9" fillId="3" borderId="11" xfId="0" applyNumberFormat="1" applyFont="1" applyFill="1" applyBorder="1" applyAlignment="1">
      <alignment vertical="top" wrapText="1"/>
    </xf>
    <xf numFmtId="8" fontId="9" fillId="3" borderId="0" xfId="0" applyNumberFormat="1" applyFont="1" applyFill="1" applyAlignment="1">
      <alignment vertical="top" wrapText="1"/>
    </xf>
    <xf numFmtId="9" fontId="9" fillId="4" borderId="0" xfId="2" applyFont="1" applyFill="1" applyBorder="1" applyAlignment="1">
      <alignment vertical="center" wrapText="1"/>
    </xf>
    <xf numFmtId="8" fontId="0" fillId="0" borderId="10" xfId="0" applyNumberFormat="1" applyBorder="1"/>
    <xf numFmtId="10" fontId="2" fillId="0" borderId="11" xfId="2" applyNumberFormat="1" applyFont="1" applyBorder="1"/>
    <xf numFmtId="0" fontId="3" fillId="3" borderId="12" xfId="3" applyFill="1" applyBorder="1" applyAlignment="1">
      <alignment vertical="top" wrapText="1"/>
    </xf>
    <xf numFmtId="0" fontId="9" fillId="3" borderId="13" xfId="0" applyFont="1" applyFill="1" applyBorder="1" applyAlignment="1">
      <alignment vertical="top" wrapText="1"/>
    </xf>
    <xf numFmtId="8" fontId="9" fillId="3" borderId="14" xfId="0" applyNumberFormat="1" applyFont="1" applyFill="1" applyBorder="1" applyAlignment="1">
      <alignment vertical="top" wrapText="1"/>
    </xf>
    <xf numFmtId="8" fontId="9" fillId="3" borderId="13" xfId="0" applyNumberFormat="1" applyFont="1" applyFill="1" applyBorder="1" applyAlignment="1">
      <alignment vertical="top" wrapText="1"/>
    </xf>
    <xf numFmtId="0" fontId="0" fillId="0" borderId="11" xfId="0" applyBorder="1"/>
    <xf numFmtId="0" fontId="3" fillId="4" borderId="12" xfId="3" applyFill="1" applyBorder="1" applyAlignment="1">
      <alignment vertical="top" wrapText="1"/>
    </xf>
    <xf numFmtId="0" fontId="9" fillId="4" borderId="13" xfId="0" applyFont="1" applyFill="1" applyBorder="1" applyAlignment="1">
      <alignment vertical="top" wrapText="1"/>
    </xf>
    <xf numFmtId="8" fontId="9" fillId="4" borderId="14" xfId="0" applyNumberFormat="1" applyFont="1" applyFill="1" applyBorder="1" applyAlignment="1">
      <alignment vertical="top" wrapText="1"/>
    </xf>
    <xf numFmtId="8" fontId="9" fillId="4" borderId="0" xfId="0" applyNumberFormat="1" applyFont="1" applyFill="1" applyAlignment="1">
      <alignment vertical="top" wrapText="1"/>
    </xf>
    <xf numFmtId="8" fontId="9" fillId="4" borderId="13" xfId="0" applyNumberFormat="1" applyFont="1" applyFill="1" applyBorder="1" applyAlignment="1">
      <alignment vertical="top" wrapText="1"/>
    </xf>
    <xf numFmtId="14" fontId="9" fillId="4" borderId="13" xfId="0" applyNumberFormat="1" applyFont="1" applyFill="1" applyBorder="1" applyAlignment="1">
      <alignment vertical="top" wrapText="1"/>
    </xf>
    <xf numFmtId="14" fontId="9" fillId="3" borderId="13" xfId="0" applyNumberFormat="1" applyFont="1" applyFill="1" applyBorder="1" applyAlignment="1">
      <alignment vertical="top" wrapText="1"/>
    </xf>
    <xf numFmtId="0" fontId="9" fillId="0" borderId="9" xfId="0" applyFont="1" applyBorder="1"/>
    <xf numFmtId="0" fontId="3" fillId="4" borderId="10" xfId="3" applyFill="1" applyBorder="1" applyAlignment="1">
      <alignment vertical="top" wrapText="1"/>
    </xf>
    <xf numFmtId="14" fontId="9" fillId="4" borderId="0" xfId="0" applyNumberFormat="1" applyFont="1" applyFill="1" applyAlignment="1">
      <alignment vertical="top" wrapText="1"/>
    </xf>
    <xf numFmtId="0" fontId="9" fillId="4" borderId="0" xfId="0" applyFont="1" applyFill="1" applyAlignment="1">
      <alignment vertical="top" wrapText="1"/>
    </xf>
    <xf numFmtId="8" fontId="9" fillId="4" borderId="11" xfId="0" applyNumberFormat="1" applyFont="1" applyFill="1" applyBorder="1" applyAlignment="1">
      <alignment vertical="top" wrapText="1"/>
    </xf>
    <xf numFmtId="0" fontId="2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8" fontId="2" fillId="0" borderId="17" xfId="0" applyNumberFormat="1" applyFont="1" applyBorder="1" applyAlignment="1">
      <alignment vertical="center"/>
    </xf>
    <xf numFmtId="8" fontId="2" fillId="0" borderId="16" xfId="0" applyNumberFormat="1" applyFont="1" applyBorder="1" applyAlignment="1">
      <alignment vertical="center"/>
    </xf>
    <xf numFmtId="8" fontId="2" fillId="0" borderId="15" xfId="0" applyNumberFormat="1" applyFont="1" applyBorder="1" applyAlignment="1">
      <alignment vertical="center"/>
    </xf>
    <xf numFmtId="10" fontId="2" fillId="0" borderId="17" xfId="2" applyNumberFormat="1" applyFont="1" applyBorder="1" applyAlignment="1">
      <alignment vertical="center"/>
    </xf>
    <xf numFmtId="0" fontId="0" fillId="0" borderId="0" xfId="0" applyAlignment="1">
      <alignment vertical="center"/>
    </xf>
    <xf numFmtId="8" fontId="2" fillId="0" borderId="0" xfId="0" applyNumberFormat="1" applyFont="1"/>
    <xf numFmtId="10" fontId="2" fillId="0" borderId="0" xfId="2" applyNumberFormat="1" applyFont="1"/>
    <xf numFmtId="43" fontId="0" fillId="0" borderId="0" xfId="1" applyFont="1"/>
    <xf numFmtId="9" fontId="0" fillId="0" borderId="0" xfId="2" applyFont="1" applyAlignment="1">
      <alignment vertical="center"/>
    </xf>
    <xf numFmtId="8" fontId="0" fillId="0" borderId="0" xfId="0" applyNumberFormat="1"/>
    <xf numFmtId="43" fontId="7" fillId="2" borderId="8" xfId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Font="1"/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18" xfId="0" applyBorder="1"/>
    <xf numFmtId="0" fontId="2" fillId="0" borderId="18" xfId="0" applyFont="1" applyBorder="1"/>
  </cellXfs>
  <cellStyles count="4">
    <cellStyle name="Hipervínculo" xfId="3" builtinId="8"/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erdishell.a2hosted.com/contabilidad/muestraPoliza/71063/" TargetMode="External"/><Relationship Id="rId13" Type="http://schemas.openxmlformats.org/officeDocument/2006/relationships/hyperlink" Target="https://merdishell.a2hosted.com/contabilidad/muestraPoliza/71175/" TargetMode="External"/><Relationship Id="rId18" Type="http://schemas.openxmlformats.org/officeDocument/2006/relationships/hyperlink" Target="https://merdishell.a2hosted.com/contabilidad/muestraPoliza/71289/" TargetMode="External"/><Relationship Id="rId26" Type="http://schemas.openxmlformats.org/officeDocument/2006/relationships/hyperlink" Target="https://merdishell.a2hosted.com/contabilidad/muestraPoliza/70883/" TargetMode="External"/><Relationship Id="rId39" Type="http://schemas.openxmlformats.org/officeDocument/2006/relationships/hyperlink" Target="https://merdishell.a2hosted.com/contabilidad/muestraPoliza/71279/" TargetMode="External"/><Relationship Id="rId3" Type="http://schemas.openxmlformats.org/officeDocument/2006/relationships/hyperlink" Target="https://merdishell.a2hosted.com/contabilidad/muestraPoliza/70850/" TargetMode="External"/><Relationship Id="rId21" Type="http://schemas.openxmlformats.org/officeDocument/2006/relationships/hyperlink" Target="https://merdishell.a2hosted.com/contabilidad/muestraPoliza/71401/" TargetMode="External"/><Relationship Id="rId34" Type="http://schemas.openxmlformats.org/officeDocument/2006/relationships/hyperlink" Target="https://merdishell.a2hosted.com/contabilidad/muestraPoliza/71166/" TargetMode="External"/><Relationship Id="rId42" Type="http://schemas.openxmlformats.org/officeDocument/2006/relationships/hyperlink" Target="https://merdishell.a2hosted.com/contabilidad/muestraPoliza/71375/" TargetMode="External"/><Relationship Id="rId47" Type="http://schemas.openxmlformats.org/officeDocument/2006/relationships/comments" Target="../comments1.xml"/><Relationship Id="rId7" Type="http://schemas.openxmlformats.org/officeDocument/2006/relationships/hyperlink" Target="https://merdishell.a2hosted.com/contabilidad/muestraPoliza/71016/" TargetMode="External"/><Relationship Id="rId12" Type="http://schemas.openxmlformats.org/officeDocument/2006/relationships/hyperlink" Target="https://merdishell.a2hosted.com/contabilidad/muestraPoliza/71166/" TargetMode="External"/><Relationship Id="rId17" Type="http://schemas.openxmlformats.org/officeDocument/2006/relationships/hyperlink" Target="https://merdishell.a2hosted.com/contabilidad/muestraPoliza/71279/" TargetMode="External"/><Relationship Id="rId25" Type="http://schemas.openxmlformats.org/officeDocument/2006/relationships/hyperlink" Target="https://merdishell.a2hosted.com/contabilidad/muestraPoliza/70850/" TargetMode="External"/><Relationship Id="rId33" Type="http://schemas.openxmlformats.org/officeDocument/2006/relationships/hyperlink" Target="https://merdishell.a2hosted.com/contabilidad/muestraPoliza/71150/" TargetMode="External"/><Relationship Id="rId38" Type="http://schemas.openxmlformats.org/officeDocument/2006/relationships/hyperlink" Target="https://merdishell.a2hosted.com/contabilidad/muestraPoliza/71275/" TargetMode="External"/><Relationship Id="rId46" Type="http://schemas.openxmlformats.org/officeDocument/2006/relationships/vmlDrawing" Target="../drawings/vmlDrawing1.vml"/><Relationship Id="rId2" Type="http://schemas.openxmlformats.org/officeDocument/2006/relationships/hyperlink" Target="https://merdishell.a2hosted.com/contabilidad/muestraPoliza/70826/" TargetMode="External"/><Relationship Id="rId16" Type="http://schemas.openxmlformats.org/officeDocument/2006/relationships/hyperlink" Target="https://merdishell.a2hosted.com/contabilidad/muestraPoliza/71275/" TargetMode="External"/><Relationship Id="rId20" Type="http://schemas.openxmlformats.org/officeDocument/2006/relationships/hyperlink" Target="https://merdishell.a2hosted.com/contabilidad/muestraPoliza/71375/" TargetMode="External"/><Relationship Id="rId29" Type="http://schemas.openxmlformats.org/officeDocument/2006/relationships/hyperlink" Target="https://merdishell.a2hosted.com/contabilidad/muestraPoliza/71016/" TargetMode="External"/><Relationship Id="rId41" Type="http://schemas.openxmlformats.org/officeDocument/2006/relationships/hyperlink" Target="https://merdishell.a2hosted.com/contabilidad/muestraPoliza/71363/" TargetMode="External"/><Relationship Id="rId1" Type="http://schemas.openxmlformats.org/officeDocument/2006/relationships/hyperlink" Target="https://merdishell.a2hosted.com/contabilidad/muestraPoliza/70825/" TargetMode="External"/><Relationship Id="rId6" Type="http://schemas.openxmlformats.org/officeDocument/2006/relationships/hyperlink" Target="https://merdishell.a2hosted.com/contabilidad/muestraPoliza/70892/" TargetMode="External"/><Relationship Id="rId11" Type="http://schemas.openxmlformats.org/officeDocument/2006/relationships/hyperlink" Target="https://merdishell.a2hosted.com/contabilidad/muestraPoliza/71150/" TargetMode="External"/><Relationship Id="rId24" Type="http://schemas.openxmlformats.org/officeDocument/2006/relationships/hyperlink" Target="https://merdishell.a2hosted.com/contabilidad/muestraPoliza/70826/" TargetMode="External"/><Relationship Id="rId32" Type="http://schemas.openxmlformats.org/officeDocument/2006/relationships/hyperlink" Target="https://merdishell.a2hosted.com/contabilidad/muestraPoliza/71101/" TargetMode="External"/><Relationship Id="rId37" Type="http://schemas.openxmlformats.org/officeDocument/2006/relationships/hyperlink" Target="https://merdishell.a2hosted.com/contabilidad/muestraPoliza/71224/" TargetMode="External"/><Relationship Id="rId40" Type="http://schemas.openxmlformats.org/officeDocument/2006/relationships/hyperlink" Target="https://merdishell.a2hosted.com/contabilidad/muestraPoliza/71289/" TargetMode="External"/><Relationship Id="rId45" Type="http://schemas.openxmlformats.org/officeDocument/2006/relationships/printerSettings" Target="../printerSettings/printerSettings1.bin"/><Relationship Id="rId5" Type="http://schemas.openxmlformats.org/officeDocument/2006/relationships/hyperlink" Target="https://merdishell.a2hosted.com/contabilidad/muestraPoliza/70884/" TargetMode="External"/><Relationship Id="rId15" Type="http://schemas.openxmlformats.org/officeDocument/2006/relationships/hyperlink" Target="https://merdishell.a2hosted.com/contabilidad/muestraPoliza/71224/" TargetMode="External"/><Relationship Id="rId23" Type="http://schemas.openxmlformats.org/officeDocument/2006/relationships/hyperlink" Target="https://merdishell.a2hosted.com/contabilidad/muestraPoliza/70825/" TargetMode="External"/><Relationship Id="rId28" Type="http://schemas.openxmlformats.org/officeDocument/2006/relationships/hyperlink" Target="https://merdishell.a2hosted.com/contabilidad/muestraPoliza/70892/" TargetMode="External"/><Relationship Id="rId36" Type="http://schemas.openxmlformats.org/officeDocument/2006/relationships/hyperlink" Target="https://merdishell.a2hosted.com/contabilidad/muestraPoliza/71176/" TargetMode="External"/><Relationship Id="rId10" Type="http://schemas.openxmlformats.org/officeDocument/2006/relationships/hyperlink" Target="https://merdishell.a2hosted.com/contabilidad/muestraPoliza/71101/" TargetMode="External"/><Relationship Id="rId19" Type="http://schemas.openxmlformats.org/officeDocument/2006/relationships/hyperlink" Target="https://merdishell.a2hosted.com/contabilidad/muestraPoliza/71363/" TargetMode="External"/><Relationship Id="rId31" Type="http://schemas.openxmlformats.org/officeDocument/2006/relationships/hyperlink" Target="https://merdishell.a2hosted.com/contabilidad/muestraPoliza/71094/" TargetMode="External"/><Relationship Id="rId44" Type="http://schemas.openxmlformats.org/officeDocument/2006/relationships/hyperlink" Target="https://merdishell.a2hosted.com/contabilidad/muestraPoliza/71407/" TargetMode="External"/><Relationship Id="rId4" Type="http://schemas.openxmlformats.org/officeDocument/2006/relationships/hyperlink" Target="https://merdishell.a2hosted.com/contabilidad/muestraPoliza/70883/" TargetMode="External"/><Relationship Id="rId9" Type="http://schemas.openxmlformats.org/officeDocument/2006/relationships/hyperlink" Target="https://merdishell.a2hosted.com/contabilidad/muestraPoliza/71094/" TargetMode="External"/><Relationship Id="rId14" Type="http://schemas.openxmlformats.org/officeDocument/2006/relationships/hyperlink" Target="https://merdishell.a2hosted.com/contabilidad/muestraPoliza/71176/" TargetMode="External"/><Relationship Id="rId22" Type="http://schemas.openxmlformats.org/officeDocument/2006/relationships/hyperlink" Target="https://merdishell.a2hosted.com/contabilidad/muestraPoliza/71407/" TargetMode="External"/><Relationship Id="rId27" Type="http://schemas.openxmlformats.org/officeDocument/2006/relationships/hyperlink" Target="https://merdishell.a2hosted.com/contabilidad/muestraPoliza/70884/" TargetMode="External"/><Relationship Id="rId30" Type="http://schemas.openxmlformats.org/officeDocument/2006/relationships/hyperlink" Target="https://merdishell.a2hosted.com/contabilidad/muestraPoliza/71063/" TargetMode="External"/><Relationship Id="rId35" Type="http://schemas.openxmlformats.org/officeDocument/2006/relationships/hyperlink" Target="https://merdishell.a2hosted.com/contabilidad/muestraPoliza/71175/" TargetMode="External"/><Relationship Id="rId43" Type="http://schemas.openxmlformats.org/officeDocument/2006/relationships/hyperlink" Target="https://merdishell.a2hosted.com/contabilidad/muestraPoliza/7140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A66BC-4F54-4786-80A3-F53362D77B60}">
  <dimension ref="A1:M48"/>
  <sheetViews>
    <sheetView tabSelected="1" workbookViewId="0">
      <selection activeCell="C5" sqref="C5"/>
    </sheetView>
  </sheetViews>
  <sheetFormatPr baseColWidth="10" defaultRowHeight="15" x14ac:dyDescent="0.25"/>
  <cols>
    <col min="1" max="1" width="32.5703125" customWidth="1"/>
    <col min="2" max="3" width="11.42578125" customWidth="1"/>
    <col min="4" max="4" width="11.28515625" customWidth="1"/>
    <col min="5" max="5" width="13.42578125" customWidth="1"/>
    <col min="8" max="8" width="11.140625" customWidth="1"/>
    <col min="9" max="9" width="13" customWidth="1"/>
    <col min="10" max="10" width="14.7109375" hidden="1" customWidth="1"/>
    <col min="11" max="11" width="16.140625" style="44" hidden="1" customWidth="1"/>
    <col min="12" max="12" width="11.42578125" customWidth="1"/>
    <col min="13" max="13" width="20.5703125" customWidth="1"/>
  </cols>
  <sheetData>
    <row r="1" spans="1:13" ht="15.75" thickBot="1" x14ac:dyDescent="0.3"/>
    <row r="2" spans="1:13" ht="15.75" thickBot="1" x14ac:dyDescent="0.3">
      <c r="A2" s="54" t="s">
        <v>56</v>
      </c>
      <c r="C2" s="54" t="s">
        <v>60</v>
      </c>
      <c r="F2" s="54" t="s">
        <v>62</v>
      </c>
    </row>
    <row r="3" spans="1:13" ht="15.75" thickBot="1" x14ac:dyDescent="0.3">
      <c r="A3" t="s">
        <v>57</v>
      </c>
      <c r="F3" s="47"/>
    </row>
    <row r="4" spans="1:13" ht="15.75" thickBot="1" x14ac:dyDescent="0.3">
      <c r="A4" t="s">
        <v>58</v>
      </c>
      <c r="F4" s="54" t="s">
        <v>63</v>
      </c>
    </row>
    <row r="5" spans="1:13" x14ac:dyDescent="0.25">
      <c r="A5" t="s">
        <v>59</v>
      </c>
    </row>
    <row r="6" spans="1:13" x14ac:dyDescent="0.25">
      <c r="A6" s="48" t="s">
        <v>61</v>
      </c>
    </row>
    <row r="7" spans="1:13" ht="15.75" thickBot="1" x14ac:dyDescent="0.3"/>
    <row r="8" spans="1:13" ht="15.75" x14ac:dyDescent="0.25">
      <c r="A8" s="1"/>
      <c r="B8" s="2" t="s">
        <v>0</v>
      </c>
      <c r="C8" s="3"/>
      <c r="D8" s="3"/>
      <c r="E8" s="4"/>
      <c r="F8" s="2" t="s">
        <v>1</v>
      </c>
      <c r="G8" s="3"/>
      <c r="H8" s="3"/>
      <c r="I8" s="3"/>
      <c r="J8" s="3"/>
      <c r="K8" s="3"/>
      <c r="L8" s="5"/>
      <c r="M8" s="6"/>
    </row>
    <row r="9" spans="1:13" s="52" customFormat="1" ht="36.75" thickBot="1" x14ac:dyDescent="0.3">
      <c r="A9" s="49" t="s">
        <v>2</v>
      </c>
      <c r="B9" s="50" t="s">
        <v>3</v>
      </c>
      <c r="C9" s="7" t="s">
        <v>4</v>
      </c>
      <c r="D9" s="7" t="s">
        <v>5</v>
      </c>
      <c r="E9" s="51" t="s">
        <v>6</v>
      </c>
      <c r="F9" s="50" t="s">
        <v>3</v>
      </c>
      <c r="G9" s="7" t="s">
        <v>4</v>
      </c>
      <c r="H9" s="7" t="s">
        <v>5</v>
      </c>
      <c r="I9" s="7" t="s">
        <v>6</v>
      </c>
      <c r="J9" s="7" t="s">
        <v>7</v>
      </c>
      <c r="K9" s="7" t="s">
        <v>8</v>
      </c>
      <c r="L9" s="50" t="s">
        <v>9</v>
      </c>
      <c r="M9" s="46" t="s">
        <v>10</v>
      </c>
    </row>
    <row r="10" spans="1:13" ht="15.75" thickBot="1" x14ac:dyDescent="0.3">
      <c r="A10" s="8" t="s">
        <v>11</v>
      </c>
      <c r="B10" s="9">
        <v>497</v>
      </c>
      <c r="C10" s="10" t="s">
        <v>12</v>
      </c>
      <c r="D10" s="10" t="s">
        <v>13</v>
      </c>
      <c r="E10" s="11">
        <v>20242.419999999998</v>
      </c>
      <c r="F10" s="9">
        <v>497</v>
      </c>
      <c r="G10" s="10" t="s">
        <v>12</v>
      </c>
      <c r="H10" s="10" t="s">
        <v>13</v>
      </c>
      <c r="I10" s="12">
        <v>17366.88</v>
      </c>
      <c r="J10" s="12">
        <f>+I10</f>
        <v>17366.88</v>
      </c>
      <c r="K10" s="13">
        <f>+J10*K$47</f>
        <v>8.2689653866821027E-3</v>
      </c>
      <c r="L10" s="14">
        <f>+E10-I10</f>
        <v>2875.5399999999972</v>
      </c>
      <c r="M10" s="15">
        <f>100%/E10*L10</f>
        <v>0.14205514953251624</v>
      </c>
    </row>
    <row r="11" spans="1:13" ht="15.75" thickBot="1" x14ac:dyDescent="0.3">
      <c r="A11" s="8"/>
      <c r="B11" s="16"/>
      <c r="C11" s="17"/>
      <c r="D11" s="17"/>
      <c r="E11" s="18"/>
      <c r="F11" s="16"/>
      <c r="G11" s="17"/>
      <c r="H11" s="17"/>
      <c r="I11" s="19"/>
      <c r="J11" s="12"/>
      <c r="K11" s="13"/>
      <c r="L11" s="14"/>
      <c r="M11" s="20"/>
    </row>
    <row r="12" spans="1:13" ht="15.75" thickBot="1" x14ac:dyDescent="0.3">
      <c r="A12" s="8" t="s">
        <v>14</v>
      </c>
      <c r="B12" s="21">
        <v>301</v>
      </c>
      <c r="C12" s="22" t="s">
        <v>15</v>
      </c>
      <c r="D12" s="22" t="s">
        <v>16</v>
      </c>
      <c r="E12" s="23">
        <v>22856.14</v>
      </c>
      <c r="F12" s="21">
        <v>301</v>
      </c>
      <c r="G12" s="22" t="s">
        <v>15</v>
      </c>
      <c r="H12" s="22" t="s">
        <v>16</v>
      </c>
      <c r="I12" s="25">
        <v>17370.669999999998</v>
      </c>
      <c r="J12" s="24">
        <f>+I12</f>
        <v>17370.669999999998</v>
      </c>
      <c r="K12" s="13">
        <f>+J12*K$47</f>
        <v>8.2707699352720324E-3</v>
      </c>
      <c r="L12" s="14">
        <f>+E12-I12</f>
        <v>5485.4700000000012</v>
      </c>
      <c r="M12" s="15">
        <f>100%/E12*L12</f>
        <v>0.23999984249308945</v>
      </c>
    </row>
    <row r="13" spans="1:13" ht="15.75" thickBot="1" x14ac:dyDescent="0.3">
      <c r="A13" s="8"/>
      <c r="B13" s="21"/>
      <c r="C13" s="22"/>
      <c r="D13" s="22"/>
      <c r="E13" s="23"/>
      <c r="F13" s="21"/>
      <c r="G13" s="22"/>
      <c r="H13" s="22"/>
      <c r="I13" s="25"/>
      <c r="J13" s="24"/>
      <c r="K13" s="13"/>
      <c r="L13" s="14"/>
      <c r="M13" s="20"/>
    </row>
    <row r="14" spans="1:13" ht="15.75" thickBot="1" x14ac:dyDescent="0.3">
      <c r="A14" s="8" t="s">
        <v>17</v>
      </c>
      <c r="B14" s="21">
        <v>541</v>
      </c>
      <c r="C14" s="22" t="s">
        <v>18</v>
      </c>
      <c r="D14" s="22" t="s">
        <v>19</v>
      </c>
      <c r="E14" s="23">
        <v>2553.2800000000002</v>
      </c>
      <c r="F14" s="21">
        <v>541</v>
      </c>
      <c r="G14" s="22" t="s">
        <v>18</v>
      </c>
      <c r="H14" s="22" t="s">
        <v>19</v>
      </c>
      <c r="I14" s="25">
        <v>1940.49</v>
      </c>
      <c r="J14" s="24">
        <f>+I14</f>
        <v>1940.49</v>
      </c>
      <c r="K14" s="13">
        <f>+J14*K$47</f>
        <v>9.2393363938731376E-4</v>
      </c>
      <c r="L14" s="14">
        <f>+E14-I14</f>
        <v>612.79000000000019</v>
      </c>
      <c r="M14" s="15">
        <f>100%/E14*L14</f>
        <v>0.24000109662865027</v>
      </c>
    </row>
    <row r="15" spans="1:13" ht="15.75" thickBot="1" x14ac:dyDescent="0.3">
      <c r="A15" s="8"/>
      <c r="B15" s="21"/>
      <c r="C15" s="22"/>
      <c r="D15" s="22"/>
      <c r="E15" s="23"/>
      <c r="F15" s="21"/>
      <c r="G15" s="22"/>
      <c r="H15" s="22"/>
      <c r="I15" s="25"/>
      <c r="J15" s="24"/>
      <c r="K15" s="13"/>
      <c r="L15" s="14"/>
      <c r="M15" s="20"/>
    </row>
    <row r="16" spans="1:13" ht="15.75" thickBot="1" x14ac:dyDescent="0.3">
      <c r="A16" s="8" t="s">
        <v>20</v>
      </c>
      <c r="B16" s="16">
        <v>232</v>
      </c>
      <c r="C16" s="17" t="s">
        <v>21</v>
      </c>
      <c r="D16" s="17" t="s">
        <v>22</v>
      </c>
      <c r="E16" s="18">
        <v>160161.32999999999</v>
      </c>
      <c r="F16" s="16">
        <v>232</v>
      </c>
      <c r="G16" s="17" t="s">
        <v>21</v>
      </c>
      <c r="H16" s="17" t="s">
        <v>22</v>
      </c>
      <c r="I16" s="19">
        <v>120932.07</v>
      </c>
      <c r="J16" s="12">
        <f>+I16</f>
        <v>120932.07</v>
      </c>
      <c r="K16" s="13">
        <f>+J16*K$47</f>
        <v>5.7579893508207407E-2</v>
      </c>
      <c r="L16" s="14">
        <f>+E16-I16</f>
        <v>39229.25999999998</v>
      </c>
      <c r="M16" s="15">
        <f>100%/E16*L16</f>
        <v>0.24493590306723839</v>
      </c>
    </row>
    <row r="17" spans="1:13" ht="15.75" thickBot="1" x14ac:dyDescent="0.3">
      <c r="A17" s="8"/>
      <c r="B17" s="16"/>
      <c r="C17" s="17"/>
      <c r="D17" s="17"/>
      <c r="E17" s="18"/>
      <c r="F17" s="16"/>
      <c r="G17" s="17"/>
      <c r="H17" s="17"/>
      <c r="I17" s="19"/>
      <c r="J17" s="12"/>
      <c r="K17" s="13"/>
      <c r="L17" s="14"/>
      <c r="M17" s="20"/>
    </row>
    <row r="18" spans="1:13" ht="15.75" thickBot="1" x14ac:dyDescent="0.3">
      <c r="A18" s="8" t="s">
        <v>23</v>
      </c>
      <c r="B18" s="21">
        <v>52</v>
      </c>
      <c r="C18" s="26">
        <v>45047</v>
      </c>
      <c r="D18" s="22" t="s">
        <v>24</v>
      </c>
      <c r="E18" s="23">
        <v>67340.399999999994</v>
      </c>
      <c r="F18" s="21">
        <v>52</v>
      </c>
      <c r="G18" s="26">
        <v>45047</v>
      </c>
      <c r="H18" s="22" t="s">
        <v>24</v>
      </c>
      <c r="I18" s="25">
        <v>50554.05</v>
      </c>
      <c r="J18" s="24">
        <f>+I18</f>
        <v>50554.05</v>
      </c>
      <c r="K18" s="13">
        <f>+J18*K$47</f>
        <v>2.4070511779121888E-2</v>
      </c>
      <c r="L18" s="14">
        <f>+E18-I18</f>
        <v>16786.349999999991</v>
      </c>
      <c r="M18" s="15">
        <f>100%/E18*L18</f>
        <v>0.24927606607623348</v>
      </c>
    </row>
    <row r="19" spans="1:13" ht="15.75" thickBot="1" x14ac:dyDescent="0.3">
      <c r="A19" s="8"/>
      <c r="B19" s="21"/>
      <c r="C19" s="26"/>
      <c r="D19" s="22"/>
      <c r="E19" s="23"/>
      <c r="F19" s="21"/>
      <c r="G19" s="26"/>
      <c r="H19" s="22"/>
      <c r="I19" s="25"/>
      <c r="J19" s="24"/>
      <c r="K19" s="13"/>
      <c r="L19" s="14"/>
      <c r="M19" s="20"/>
    </row>
    <row r="20" spans="1:13" ht="15.75" thickBot="1" x14ac:dyDescent="0.3">
      <c r="A20" s="8" t="s">
        <v>25</v>
      </c>
      <c r="B20" s="16">
        <v>414</v>
      </c>
      <c r="C20" s="17" t="s">
        <v>26</v>
      </c>
      <c r="D20" s="17" t="s">
        <v>27</v>
      </c>
      <c r="E20" s="18">
        <v>5318.6</v>
      </c>
      <c r="F20" s="16">
        <v>414</v>
      </c>
      <c r="G20" s="17" t="s">
        <v>26</v>
      </c>
      <c r="H20" s="17" t="s">
        <v>27</v>
      </c>
      <c r="I20" s="19">
        <v>4042.13</v>
      </c>
      <c r="J20" s="12">
        <f>+I20</f>
        <v>4042.13</v>
      </c>
      <c r="K20" s="13">
        <f>+J20*K$47</f>
        <v>1.9245963039111989E-3</v>
      </c>
      <c r="L20" s="14">
        <f>+E20-I20</f>
        <v>1276.4700000000003</v>
      </c>
      <c r="M20" s="15">
        <f>100%/E20*L20</f>
        <v>0.24000112811642166</v>
      </c>
    </row>
    <row r="21" spans="1:13" ht="15.75" thickBot="1" x14ac:dyDescent="0.3">
      <c r="A21" s="8"/>
      <c r="B21" s="16"/>
      <c r="C21" s="17"/>
      <c r="D21" s="17"/>
      <c r="E21" s="18"/>
      <c r="F21" s="16"/>
      <c r="G21" s="17"/>
      <c r="H21" s="17"/>
      <c r="I21" s="19"/>
      <c r="J21" s="12"/>
      <c r="K21" s="13"/>
      <c r="L21" s="14"/>
      <c r="M21" s="20"/>
    </row>
    <row r="22" spans="1:13" ht="15.75" thickBot="1" x14ac:dyDescent="0.3">
      <c r="A22" s="8" t="s">
        <v>28</v>
      </c>
      <c r="B22" s="16">
        <v>53</v>
      </c>
      <c r="C22" s="27">
        <v>45047</v>
      </c>
      <c r="D22" s="17" t="s">
        <v>29</v>
      </c>
      <c r="E22" s="18">
        <v>25821.03</v>
      </c>
      <c r="F22" s="16">
        <v>53</v>
      </c>
      <c r="G22" s="27">
        <v>45047</v>
      </c>
      <c r="H22" s="17" t="s">
        <v>29</v>
      </c>
      <c r="I22" s="19">
        <v>19252.810000000001</v>
      </c>
      <c r="J22" s="12">
        <f>+I22+I23</f>
        <v>23960.81</v>
      </c>
      <c r="K22" s="13">
        <f>+J22*K$47</f>
        <v>1.1408560923255436E-2</v>
      </c>
      <c r="L22" s="14">
        <f>+E22-I22</f>
        <v>6568.2199999999975</v>
      </c>
      <c r="M22" s="15">
        <f>100%/E22*L22</f>
        <v>0.25437482548140017</v>
      </c>
    </row>
    <row r="23" spans="1:13" ht="15.75" thickBot="1" x14ac:dyDescent="0.3">
      <c r="A23" s="8" t="s">
        <v>28</v>
      </c>
      <c r="B23" s="21">
        <v>201</v>
      </c>
      <c r="C23" s="26">
        <v>45261</v>
      </c>
      <c r="D23" s="22" t="s">
        <v>30</v>
      </c>
      <c r="E23" s="23">
        <v>5959.49</v>
      </c>
      <c r="F23" s="21">
        <v>201</v>
      </c>
      <c r="G23" s="26">
        <v>45261</v>
      </c>
      <c r="H23" s="22" t="s">
        <v>30</v>
      </c>
      <c r="I23" s="25">
        <v>4708</v>
      </c>
      <c r="J23" s="24"/>
      <c r="K23" s="13"/>
      <c r="L23" s="14">
        <f>+E23-I23</f>
        <v>1251.4899999999998</v>
      </c>
      <c r="M23" s="15">
        <f>100%/E23*L23</f>
        <v>0.20999951338117856</v>
      </c>
    </row>
    <row r="24" spans="1:13" ht="15.75" thickBot="1" x14ac:dyDescent="0.3">
      <c r="A24" s="8"/>
      <c r="B24" s="21"/>
      <c r="C24" s="26"/>
      <c r="D24" s="22"/>
      <c r="E24" s="23"/>
      <c r="F24" s="21"/>
      <c r="G24" s="26"/>
      <c r="H24" s="22"/>
      <c r="I24" s="25"/>
      <c r="J24" s="24"/>
      <c r="K24" s="13"/>
      <c r="L24" s="14"/>
      <c r="M24" s="20"/>
    </row>
    <row r="25" spans="1:13" ht="15.75" thickBot="1" x14ac:dyDescent="0.3">
      <c r="A25" s="8" t="s">
        <v>31</v>
      </c>
      <c r="B25" s="16">
        <v>535</v>
      </c>
      <c r="C25" s="17" t="s">
        <v>18</v>
      </c>
      <c r="D25" s="17" t="s">
        <v>32</v>
      </c>
      <c r="E25" s="18">
        <v>24360</v>
      </c>
      <c r="F25" s="16">
        <v>535</v>
      </c>
      <c r="G25" s="17" t="s">
        <v>18</v>
      </c>
      <c r="H25" s="17" t="s">
        <v>32</v>
      </c>
      <c r="I25" s="19">
        <v>6000</v>
      </c>
      <c r="J25" s="12">
        <f>+I25</f>
        <v>6000</v>
      </c>
      <c r="K25" s="13">
        <f>+J25*K$47</f>
        <v>2.8568051555658016E-3</v>
      </c>
      <c r="L25" s="14">
        <f>+E25-I25</f>
        <v>18360</v>
      </c>
      <c r="M25" s="15">
        <f>100%/E25*L25</f>
        <v>0.75369458128078826</v>
      </c>
    </row>
    <row r="26" spans="1:13" ht="15.75" thickBot="1" x14ac:dyDescent="0.3">
      <c r="A26" s="8"/>
      <c r="B26" s="16"/>
      <c r="C26" s="17"/>
      <c r="D26" s="17"/>
      <c r="E26" s="18"/>
      <c r="F26" s="16"/>
      <c r="G26" s="17"/>
      <c r="H26" s="17"/>
      <c r="I26" s="19"/>
      <c r="J26" s="12"/>
      <c r="K26" s="13"/>
      <c r="L26" s="14"/>
      <c r="M26" s="20"/>
    </row>
    <row r="27" spans="1:13" ht="15.75" thickBot="1" x14ac:dyDescent="0.3">
      <c r="A27" s="8" t="s">
        <v>33</v>
      </c>
      <c r="B27" s="16">
        <v>285</v>
      </c>
      <c r="C27" s="17" t="s">
        <v>34</v>
      </c>
      <c r="D27" s="17" t="s">
        <v>35</v>
      </c>
      <c r="E27" s="18">
        <v>22856.14</v>
      </c>
      <c r="F27" s="16">
        <v>285</v>
      </c>
      <c r="G27" s="17" t="s">
        <v>34</v>
      </c>
      <c r="H27" s="17" t="s">
        <v>35</v>
      </c>
      <c r="I27" s="19">
        <v>17312.32</v>
      </c>
      <c r="J27" s="12">
        <f>+I27+I28</f>
        <v>34591.800000000003</v>
      </c>
      <c r="K27" s="13">
        <f>+J27*K$47</f>
        <v>1.6470338763383517E-2</v>
      </c>
      <c r="L27" s="14">
        <f>+E27-I27</f>
        <v>5543.82</v>
      </c>
      <c r="M27" s="15">
        <f>100%/E27*L27</f>
        <v>0.24255276700265224</v>
      </c>
    </row>
    <row r="28" spans="1:13" ht="15.75" thickBot="1" x14ac:dyDescent="0.3">
      <c r="A28" s="8" t="s">
        <v>33</v>
      </c>
      <c r="B28" s="16">
        <v>359</v>
      </c>
      <c r="C28" s="17" t="s">
        <v>36</v>
      </c>
      <c r="D28" s="17" t="s">
        <v>37</v>
      </c>
      <c r="E28" s="18">
        <v>22856.14</v>
      </c>
      <c r="F28" s="16">
        <v>359</v>
      </c>
      <c r="G28" s="17" t="s">
        <v>36</v>
      </c>
      <c r="H28" s="17" t="s">
        <v>37</v>
      </c>
      <c r="I28" s="19">
        <v>17279.48</v>
      </c>
      <c r="J28" s="12"/>
      <c r="K28" s="13"/>
      <c r="L28" s="14">
        <f>+E28-I28</f>
        <v>5576.66</v>
      </c>
      <c r="M28" s="15">
        <f>100%/E28*L28</f>
        <v>0.24398958004282437</v>
      </c>
    </row>
    <row r="29" spans="1:13" ht="15.75" thickBot="1" x14ac:dyDescent="0.3">
      <c r="A29" s="8"/>
      <c r="B29" s="16"/>
      <c r="C29" s="17"/>
      <c r="D29" s="17"/>
      <c r="E29" s="18"/>
      <c r="F29" s="16"/>
      <c r="G29" s="17"/>
      <c r="H29" s="17"/>
      <c r="I29" s="19"/>
      <c r="J29" s="12"/>
      <c r="K29" s="13"/>
      <c r="L29" s="14"/>
      <c r="M29" s="20"/>
    </row>
    <row r="30" spans="1:13" ht="15.75" thickBot="1" x14ac:dyDescent="0.3">
      <c r="A30" s="8" t="s">
        <v>38</v>
      </c>
      <c r="B30" s="16">
        <v>4</v>
      </c>
      <c r="C30" s="27">
        <v>44958</v>
      </c>
      <c r="D30" s="17" t="s">
        <v>39</v>
      </c>
      <c r="E30" s="18">
        <v>233738.89</v>
      </c>
      <c r="F30" s="16">
        <v>4</v>
      </c>
      <c r="G30" s="27">
        <v>44958</v>
      </c>
      <c r="H30" s="17" t="s">
        <v>39</v>
      </c>
      <c r="I30" s="19">
        <v>230552.21</v>
      </c>
      <c r="J30" s="12">
        <f>SUM(I30:I38)</f>
        <v>1752275.98</v>
      </c>
      <c r="K30" s="13">
        <f>+J30*K$47</f>
        <v>0.83431850893968618</v>
      </c>
      <c r="L30" s="14">
        <f>+E30-I30</f>
        <v>3186.6800000000221</v>
      </c>
      <c r="M30" s="15">
        <f>100%/E30*L30</f>
        <v>1.3633503607380106E-2</v>
      </c>
    </row>
    <row r="31" spans="1:13" ht="15.75" thickBot="1" x14ac:dyDescent="0.3">
      <c r="A31" s="8" t="s">
        <v>38</v>
      </c>
      <c r="B31" s="21">
        <v>5</v>
      </c>
      <c r="C31" s="26">
        <v>44958</v>
      </c>
      <c r="D31" s="22" t="s">
        <v>40</v>
      </c>
      <c r="E31" s="23">
        <v>136974.13</v>
      </c>
      <c r="F31" s="21">
        <v>5</v>
      </c>
      <c r="G31" s="26">
        <v>44958</v>
      </c>
      <c r="H31" s="22" t="s">
        <v>40</v>
      </c>
      <c r="I31" s="25">
        <v>134986.39000000001</v>
      </c>
      <c r="J31" s="24"/>
      <c r="K31" s="13"/>
      <c r="L31" s="14">
        <f>+E31-I31</f>
        <v>1987.7399999999907</v>
      </c>
      <c r="M31" s="15">
        <f>100%/E31*L31</f>
        <v>1.4511791387176474E-2</v>
      </c>
    </row>
    <row r="32" spans="1:13" ht="15.75" thickBot="1" x14ac:dyDescent="0.3">
      <c r="A32" s="8" t="s">
        <v>38</v>
      </c>
      <c r="B32" s="16">
        <v>29</v>
      </c>
      <c r="C32" s="27">
        <v>44986</v>
      </c>
      <c r="D32" s="17" t="s">
        <v>41</v>
      </c>
      <c r="E32" s="18">
        <v>144830.9</v>
      </c>
      <c r="F32" s="16">
        <v>29</v>
      </c>
      <c r="G32" s="27">
        <v>44986</v>
      </c>
      <c r="H32" s="17" t="s">
        <v>41</v>
      </c>
      <c r="I32" s="19">
        <v>142020.03</v>
      </c>
      <c r="J32" s="12"/>
      <c r="K32" s="13"/>
      <c r="L32" s="14">
        <f>+E32-I32</f>
        <v>2810.8699999999953</v>
      </c>
      <c r="M32" s="15">
        <f>100%/E32*L32</f>
        <v>1.9407944022995061E-2</v>
      </c>
    </row>
    <row r="33" spans="1:13" ht="15.75" thickBot="1" x14ac:dyDescent="0.3">
      <c r="A33" s="8" t="s">
        <v>38</v>
      </c>
      <c r="B33" s="16">
        <v>165</v>
      </c>
      <c r="C33" s="27">
        <v>45200</v>
      </c>
      <c r="D33" s="17" t="s">
        <v>42</v>
      </c>
      <c r="E33" s="18">
        <v>214079.25</v>
      </c>
      <c r="F33" s="16">
        <v>165</v>
      </c>
      <c r="G33" s="27">
        <v>45200</v>
      </c>
      <c r="H33" s="17" t="s">
        <v>42</v>
      </c>
      <c r="I33" s="19">
        <v>211721.67</v>
      </c>
      <c r="J33" s="12"/>
      <c r="K33" s="13"/>
      <c r="L33" s="14">
        <f>+E33-I33</f>
        <v>2357.5799999999872</v>
      </c>
      <c r="M33" s="15">
        <f>100%/E33*L33</f>
        <v>1.1012650688938733E-2</v>
      </c>
    </row>
    <row r="34" spans="1:13" ht="15.75" thickBot="1" x14ac:dyDescent="0.3">
      <c r="A34" s="8" t="s">
        <v>38</v>
      </c>
      <c r="B34" s="21">
        <v>238</v>
      </c>
      <c r="C34" s="22" t="s">
        <v>43</v>
      </c>
      <c r="D34" s="22" t="s">
        <v>44</v>
      </c>
      <c r="E34" s="23">
        <v>267839.27</v>
      </c>
      <c r="F34" s="21">
        <v>238</v>
      </c>
      <c r="G34" s="22" t="s">
        <v>43</v>
      </c>
      <c r="H34" s="22" t="s">
        <v>44</v>
      </c>
      <c r="I34" s="25">
        <v>271345.45</v>
      </c>
      <c r="J34" s="24"/>
      <c r="K34" s="13"/>
      <c r="L34" s="14">
        <f>+E34-I34</f>
        <v>-3506.179999999993</v>
      </c>
      <c r="M34" s="15">
        <f>100%/E34*L34</f>
        <v>-1.309061214212536E-2</v>
      </c>
    </row>
    <row r="35" spans="1:13" ht="15.75" thickBot="1" x14ac:dyDescent="0.3">
      <c r="A35" s="8" t="s">
        <v>38</v>
      </c>
      <c r="B35" s="16">
        <v>310</v>
      </c>
      <c r="C35" s="17" t="s">
        <v>15</v>
      </c>
      <c r="D35" s="17" t="s">
        <v>45</v>
      </c>
      <c r="E35" s="18">
        <v>226823.86</v>
      </c>
      <c r="F35" s="16">
        <v>310</v>
      </c>
      <c r="G35" s="17" t="s">
        <v>15</v>
      </c>
      <c r="H35" s="17" t="s">
        <v>45</v>
      </c>
      <c r="I35" s="19">
        <v>229536.9</v>
      </c>
      <c r="J35" s="12"/>
      <c r="K35" s="13"/>
      <c r="L35" s="14">
        <f>+E35-I35</f>
        <v>-2713.0400000000081</v>
      </c>
      <c r="M35" s="15">
        <f>100%/E35*L35</f>
        <v>-1.1960999164726359E-2</v>
      </c>
    </row>
    <row r="36" spans="1:13" ht="15.75" thickBot="1" x14ac:dyDescent="0.3">
      <c r="A36" s="8" t="s">
        <v>38</v>
      </c>
      <c r="B36" s="21">
        <v>311</v>
      </c>
      <c r="C36" s="22" t="s">
        <v>15</v>
      </c>
      <c r="D36" s="22" t="s">
        <v>46</v>
      </c>
      <c r="E36" s="23">
        <v>7292.02</v>
      </c>
      <c r="F36" s="21">
        <v>311</v>
      </c>
      <c r="G36" s="22" t="s">
        <v>15</v>
      </c>
      <c r="H36" s="22" t="s">
        <v>46</v>
      </c>
      <c r="I36" s="25">
        <v>6208.72</v>
      </c>
      <c r="J36" s="24"/>
      <c r="K36" s="13"/>
      <c r="L36" s="14">
        <f>+E36-I36</f>
        <v>1083.3000000000002</v>
      </c>
      <c r="M36" s="15">
        <f>100%/E36*L36</f>
        <v>0.14855965836626892</v>
      </c>
    </row>
    <row r="37" spans="1:13" ht="15.75" thickBot="1" x14ac:dyDescent="0.3">
      <c r="A37" s="8" t="s">
        <v>38</v>
      </c>
      <c r="B37" s="21">
        <v>410</v>
      </c>
      <c r="C37" s="22" t="s">
        <v>26</v>
      </c>
      <c r="D37" s="22" t="s">
        <v>47</v>
      </c>
      <c r="E37" s="23">
        <v>213048.09</v>
      </c>
      <c r="F37" s="21">
        <v>410</v>
      </c>
      <c r="G37" s="22" t="s">
        <v>26</v>
      </c>
      <c r="H37" s="22" t="s">
        <v>47</v>
      </c>
      <c r="I37" s="25">
        <v>212272.48</v>
      </c>
      <c r="J37" s="24"/>
      <c r="K37" s="13"/>
      <c r="L37" s="14">
        <f>+E37-I37</f>
        <v>775.60999999998603</v>
      </c>
      <c r="M37" s="15">
        <f>100%/E37*L37</f>
        <v>3.6405395608098906E-3</v>
      </c>
    </row>
    <row r="38" spans="1:13" ht="15.75" thickBot="1" x14ac:dyDescent="0.3">
      <c r="A38" s="8" t="s">
        <v>38</v>
      </c>
      <c r="B38" s="21">
        <v>509</v>
      </c>
      <c r="C38" s="22" t="s">
        <v>48</v>
      </c>
      <c r="D38" s="22" t="s">
        <v>49</v>
      </c>
      <c r="E38" s="23">
        <v>315298.37</v>
      </c>
      <c r="F38" s="21">
        <v>509</v>
      </c>
      <c r="G38" s="22" t="s">
        <v>48</v>
      </c>
      <c r="H38" s="22" t="s">
        <v>49</v>
      </c>
      <c r="I38" s="25">
        <v>313632.13</v>
      </c>
      <c r="J38" s="24"/>
      <c r="K38" s="13"/>
      <c r="L38" s="14">
        <f>+E38-I38</f>
        <v>1666.2399999999907</v>
      </c>
      <c r="M38" s="15">
        <f>100%/E38*L38</f>
        <v>5.2846451442168591E-3</v>
      </c>
    </row>
    <row r="39" spans="1:13" ht="15.75" thickBot="1" x14ac:dyDescent="0.3">
      <c r="A39" s="8"/>
      <c r="B39" s="21"/>
      <c r="C39" s="22"/>
      <c r="D39" s="22"/>
      <c r="E39" s="23"/>
      <c r="F39" s="21"/>
      <c r="G39" s="22"/>
      <c r="H39" s="22"/>
      <c r="I39" s="25"/>
      <c r="J39" s="24"/>
      <c r="K39" s="13"/>
      <c r="L39" s="14"/>
      <c r="M39" s="20"/>
    </row>
    <row r="40" spans="1:13" ht="15.75" thickBot="1" x14ac:dyDescent="0.3">
      <c r="A40" s="8" t="s">
        <v>50</v>
      </c>
      <c r="B40" s="21">
        <v>424</v>
      </c>
      <c r="C40" s="22" t="s">
        <v>51</v>
      </c>
      <c r="D40" s="22" t="s">
        <v>52</v>
      </c>
      <c r="E40" s="23">
        <v>54255.8</v>
      </c>
      <c r="F40" s="21">
        <v>424</v>
      </c>
      <c r="G40" s="22" t="s">
        <v>51</v>
      </c>
      <c r="H40" s="22" t="s">
        <v>52</v>
      </c>
      <c r="I40" s="25">
        <v>52097.64</v>
      </c>
      <c r="J40" s="24">
        <f>+I40</f>
        <v>52097.64</v>
      </c>
      <c r="K40" s="13">
        <f>+J40*K$47</f>
        <v>2.480546775746852E-2</v>
      </c>
      <c r="L40" s="14">
        <f>+E40-I40</f>
        <v>2158.1600000000035</v>
      </c>
      <c r="M40" s="15">
        <f>100%/E40*L40</f>
        <v>3.9777498442562884E-2</v>
      </c>
    </row>
    <row r="41" spans="1:13" ht="15.75" thickBot="1" x14ac:dyDescent="0.3">
      <c r="A41" s="8"/>
      <c r="B41" s="21"/>
      <c r="C41" s="22"/>
      <c r="D41" s="22"/>
      <c r="E41" s="23"/>
      <c r="F41" s="21"/>
      <c r="G41" s="22"/>
      <c r="H41" s="22"/>
      <c r="I41" s="25"/>
      <c r="J41" s="24"/>
      <c r="K41" s="13"/>
      <c r="L41" s="14"/>
      <c r="M41" s="20"/>
    </row>
    <row r="42" spans="1:13" x14ac:dyDescent="0.25">
      <c r="A42" s="8" t="s">
        <v>53</v>
      </c>
      <c r="B42" s="21">
        <v>61</v>
      </c>
      <c r="C42" s="26">
        <v>45078</v>
      </c>
      <c r="D42" s="22" t="s">
        <v>54</v>
      </c>
      <c r="E42" s="23">
        <v>26185.919999999998</v>
      </c>
      <c r="F42" s="21">
        <v>61</v>
      </c>
      <c r="G42" s="26">
        <v>45078</v>
      </c>
      <c r="H42" s="22" t="s">
        <v>54</v>
      </c>
      <c r="I42" s="25">
        <v>19115.72</v>
      </c>
      <c r="J42" s="24">
        <f>+I42</f>
        <v>19115.72</v>
      </c>
      <c r="K42" s="13">
        <f>+J42*K$47</f>
        <v>9.1016479080587177E-3</v>
      </c>
      <c r="L42" s="14">
        <f>+E42-I42</f>
        <v>7070.1999999999971</v>
      </c>
      <c r="M42" s="15">
        <f>100%/E42*L42</f>
        <v>0.27000006110153846</v>
      </c>
    </row>
    <row r="43" spans="1:13" ht="15.75" thickBot="1" x14ac:dyDescent="0.3">
      <c r="A43" s="28"/>
      <c r="B43" s="29"/>
      <c r="C43" s="30"/>
      <c r="D43" s="31"/>
      <c r="E43" s="32"/>
      <c r="F43" s="29"/>
      <c r="G43" s="30"/>
      <c r="H43" s="31"/>
      <c r="I43" s="24"/>
      <c r="J43" s="24"/>
      <c r="K43" s="13"/>
      <c r="L43" s="14"/>
      <c r="M43" s="20"/>
    </row>
    <row r="44" spans="1:13" s="40" customFormat="1" ht="27.75" customHeight="1" thickBot="1" x14ac:dyDescent="0.3">
      <c r="A44" s="33" t="s">
        <v>55</v>
      </c>
      <c r="B44" s="34"/>
      <c r="C44" s="35"/>
      <c r="D44" s="35"/>
      <c r="E44" s="36">
        <f>SUM(E10:E42)</f>
        <v>2220691.4699999997</v>
      </c>
      <c r="F44" s="34"/>
      <c r="G44" s="35"/>
      <c r="H44" s="35"/>
      <c r="I44" s="36">
        <f>SUM(I10:I42)</f>
        <v>2100248.2399999998</v>
      </c>
      <c r="J44" s="37">
        <f>SUM(J10:J42)</f>
        <v>2100248.2399999998</v>
      </c>
      <c r="K44" s="37">
        <f>SUM(K10:K42)</f>
        <v>1.0000000000000002</v>
      </c>
      <c r="L44" s="38">
        <f>SUM(L10:L42)</f>
        <v>120443.22999999995</v>
      </c>
      <c r="M44" s="39">
        <f>100%/E44*L44</f>
        <v>5.4236813905535454E-2</v>
      </c>
    </row>
    <row r="45" spans="1:13" x14ac:dyDescent="0.25">
      <c r="E45" s="41"/>
      <c r="I45" s="41"/>
      <c r="J45" s="41"/>
      <c r="K45" s="41"/>
      <c r="L45" s="41"/>
      <c r="M45" s="42"/>
    </row>
    <row r="46" spans="1:13" x14ac:dyDescent="0.25">
      <c r="I46" s="43"/>
      <c r="J46" s="43"/>
      <c r="L46" s="45"/>
    </row>
    <row r="47" spans="1:13" ht="15.75" thickBot="1" x14ac:dyDescent="0.3">
      <c r="I47" s="43"/>
      <c r="J47" s="43"/>
      <c r="K47" s="44">
        <f>100%/I44</f>
        <v>4.7613419259430026E-7</v>
      </c>
    </row>
    <row r="48" spans="1:13" ht="15.75" thickBot="1" x14ac:dyDescent="0.3">
      <c r="A48" s="53" t="s">
        <v>64</v>
      </c>
    </row>
  </sheetData>
  <mergeCells count="2">
    <mergeCell ref="B8:E8"/>
    <mergeCell ref="F8:K8"/>
  </mergeCells>
  <hyperlinks>
    <hyperlink ref="F30" r:id="rId1" display="https://merdishell.a2hosted.com/contabilidad/muestraPoliza/70825/" xr:uid="{2312E792-BA9E-4D4C-AC75-EA5CB21F331B}"/>
    <hyperlink ref="F31" r:id="rId2" display="https://merdishell.a2hosted.com/contabilidad/muestraPoliza/70826/" xr:uid="{BEC61A15-2CCC-4217-AD06-2BD6A6C95065}"/>
    <hyperlink ref="F32" r:id="rId3" display="https://merdishell.a2hosted.com/contabilidad/muestraPoliza/70850/" xr:uid="{94441998-3EE6-4616-80C1-D774F8CAF750}"/>
    <hyperlink ref="F18" r:id="rId4" display="https://merdishell.a2hosted.com/contabilidad/muestraPoliza/70883/" xr:uid="{FE67907B-1633-423B-85D7-613D8612A873}"/>
    <hyperlink ref="F22" r:id="rId5" display="https://merdishell.a2hosted.com/contabilidad/muestraPoliza/70884/" xr:uid="{F24FFABE-841B-45F8-905D-C4DA1260A72F}"/>
    <hyperlink ref="F42" r:id="rId6" display="https://merdishell.a2hosted.com/contabilidad/muestraPoliza/70892/" xr:uid="{06B84971-4DC9-4A0A-A27D-559B48733B25}"/>
    <hyperlink ref="F33" r:id="rId7" display="https://merdishell.a2hosted.com/contabilidad/muestraPoliza/71016/" xr:uid="{98BDD919-CC92-405F-839E-BF715F345766}"/>
    <hyperlink ref="F23" r:id="rId8" display="https://merdishell.a2hosted.com/contabilidad/muestraPoliza/71063/" xr:uid="{B2131263-F4F9-428A-B397-8857B566C366}"/>
    <hyperlink ref="F16" r:id="rId9" display="https://merdishell.a2hosted.com/contabilidad/muestraPoliza/71094/" xr:uid="{EEC96A4E-E903-40DA-A8E4-59A268501AC7}"/>
    <hyperlink ref="F34" r:id="rId10" display="https://merdishell.a2hosted.com/contabilidad/muestraPoliza/71101/" xr:uid="{6AB18E32-1464-4C8F-AAE4-844BCD614904}"/>
    <hyperlink ref="F27" r:id="rId11" display="https://merdishell.a2hosted.com/contabilidad/muestraPoliza/71150/" xr:uid="{381E4C45-59C6-4761-8BBA-B1F9E688AD6B}"/>
    <hyperlink ref="F12" r:id="rId12" display="https://merdishell.a2hosted.com/contabilidad/muestraPoliza/71166/" xr:uid="{DAF792DE-5343-43C4-A1A9-9EEFD24FCF34}"/>
    <hyperlink ref="F35" r:id="rId13" display="https://merdishell.a2hosted.com/contabilidad/muestraPoliza/71175/" xr:uid="{614EB418-3231-4180-9B61-1CD207B4CEA2}"/>
    <hyperlink ref="F36" r:id="rId14" display="https://merdishell.a2hosted.com/contabilidad/muestraPoliza/71176/" xr:uid="{AACCCF47-7BF6-43D2-A761-8F9D1FDA9EAF}"/>
    <hyperlink ref="F28" r:id="rId15" display="https://merdishell.a2hosted.com/contabilidad/muestraPoliza/71224/" xr:uid="{E6FF7464-9283-473A-BEBF-F4C2A574BEB8}"/>
    <hyperlink ref="F37" r:id="rId16" display="https://merdishell.a2hosted.com/contabilidad/muestraPoliza/71275/" xr:uid="{4BD89D20-E925-45B2-8253-24CA8C8E815F}"/>
    <hyperlink ref="F20" r:id="rId17" display="https://merdishell.a2hosted.com/contabilidad/muestraPoliza/71279/" xr:uid="{2E70D5C5-1F54-4B28-B6CD-EBD52F800872}"/>
    <hyperlink ref="F40" r:id="rId18" display="https://merdishell.a2hosted.com/contabilidad/muestraPoliza/71289/" xr:uid="{BA93829F-A709-4E5E-B526-98260F810F3F}"/>
    <hyperlink ref="F10" r:id="rId19" display="https://merdishell.a2hosted.com/contabilidad/muestraPoliza/71363/" xr:uid="{E936B548-53A1-4055-A7FA-68190710B7D2}"/>
    <hyperlink ref="F38" r:id="rId20" display="https://merdishell.a2hosted.com/contabilidad/muestraPoliza/71375/" xr:uid="{9C6D3E89-9947-42F8-9A5A-23AD01246947}"/>
    <hyperlink ref="F25" r:id="rId21" display="https://merdishell.a2hosted.com/contabilidad/muestraPoliza/71401/" xr:uid="{328FDD37-40E7-43ED-8DEE-6BF414C4973D}"/>
    <hyperlink ref="F14" r:id="rId22" display="https://merdishell.a2hosted.com/contabilidad/muestraPoliza/71407/" xr:uid="{4CE705DC-7D35-4A56-B56D-EBCBD03FA608}"/>
    <hyperlink ref="B30" r:id="rId23" display="https://merdishell.a2hosted.com/contabilidad/muestraPoliza/70825/" xr:uid="{111F0AD6-6B11-409F-A72B-A6877E93730E}"/>
    <hyperlink ref="B31" r:id="rId24" display="https://merdishell.a2hosted.com/contabilidad/muestraPoliza/70826/" xr:uid="{566BF56E-38E9-4EAB-A9D7-3802D63737AF}"/>
    <hyperlink ref="B32" r:id="rId25" display="https://merdishell.a2hosted.com/contabilidad/muestraPoliza/70850/" xr:uid="{0FDCAEFB-A56B-48A0-89B7-F6CB0E76988F}"/>
    <hyperlink ref="B18" r:id="rId26" display="https://merdishell.a2hosted.com/contabilidad/muestraPoliza/70883/" xr:uid="{04B220CD-4D95-4F48-8E78-07943B48477F}"/>
    <hyperlink ref="B22" r:id="rId27" display="https://merdishell.a2hosted.com/contabilidad/muestraPoliza/70884/" xr:uid="{7FE957D3-ADA9-4409-AC61-CCA8E75DECDD}"/>
    <hyperlink ref="B42" r:id="rId28" display="https://merdishell.a2hosted.com/contabilidad/muestraPoliza/70892/" xr:uid="{2EE8F17C-6C9C-4414-868F-66C0417E8430}"/>
    <hyperlink ref="B33" r:id="rId29" display="https://merdishell.a2hosted.com/contabilidad/muestraPoliza/71016/" xr:uid="{FEA25588-B47B-4A86-8E4C-24B3B74071EC}"/>
    <hyperlink ref="B23" r:id="rId30" display="https://merdishell.a2hosted.com/contabilidad/muestraPoliza/71063/" xr:uid="{98BF761A-FA5A-41C3-94C2-DDC68896CFCD}"/>
    <hyperlink ref="B16" r:id="rId31" display="https://merdishell.a2hosted.com/contabilidad/muestraPoliza/71094/" xr:uid="{32ECA14F-6979-4B0C-80DD-50F0194EF173}"/>
    <hyperlink ref="B34" r:id="rId32" display="https://merdishell.a2hosted.com/contabilidad/muestraPoliza/71101/" xr:uid="{7A30CA98-AFC6-4E56-9BE4-CF3950A59DD6}"/>
    <hyperlink ref="B27" r:id="rId33" display="https://merdishell.a2hosted.com/contabilidad/muestraPoliza/71150/" xr:uid="{9C372ED5-0697-4E1E-A8F7-223787799252}"/>
    <hyperlink ref="B12" r:id="rId34" display="https://merdishell.a2hosted.com/contabilidad/muestraPoliza/71166/" xr:uid="{265D242A-FEEE-4B55-9AF9-EFBD823FA538}"/>
    <hyperlink ref="B35" r:id="rId35" display="https://merdishell.a2hosted.com/contabilidad/muestraPoliza/71175/" xr:uid="{6F612CFC-5C98-4695-B82A-178CB2014E26}"/>
    <hyperlink ref="B36" r:id="rId36" display="https://merdishell.a2hosted.com/contabilidad/muestraPoliza/71176/" xr:uid="{0259C9D3-9B5C-45D6-808A-66B486E2F364}"/>
    <hyperlink ref="B28" r:id="rId37" display="https://merdishell.a2hosted.com/contabilidad/muestraPoliza/71224/" xr:uid="{9B1696E4-8116-4C3F-B29C-394CBFE5C039}"/>
    <hyperlink ref="B37" r:id="rId38" display="https://merdishell.a2hosted.com/contabilidad/muestraPoliza/71275/" xr:uid="{2CB43B52-8E21-4381-BFBD-2A47D74C6812}"/>
    <hyperlink ref="B20" r:id="rId39" display="https://merdishell.a2hosted.com/contabilidad/muestraPoliza/71279/" xr:uid="{BB0A2729-17D8-4E92-9D84-A87919C260C4}"/>
    <hyperlink ref="B40" r:id="rId40" display="https://merdishell.a2hosted.com/contabilidad/muestraPoliza/71289/" xr:uid="{8E8A3689-B790-4725-89BA-2973120DD045}"/>
    <hyperlink ref="B10" r:id="rId41" display="https://merdishell.a2hosted.com/contabilidad/muestraPoliza/71363/" xr:uid="{28A7102C-743E-4130-AAC0-DE2D344FE3D4}"/>
    <hyperlink ref="B38" r:id="rId42" display="https://merdishell.a2hosted.com/contabilidad/muestraPoliza/71375/" xr:uid="{A2329CAE-1942-4C59-9692-B656952AA262}"/>
    <hyperlink ref="B25" r:id="rId43" display="https://merdishell.a2hosted.com/contabilidad/muestraPoliza/71401/" xr:uid="{A2430B6A-70B2-46CA-B197-852B08556338}"/>
    <hyperlink ref="B14" r:id="rId44" display="https://merdishell.a2hosted.com/contabilidad/muestraPoliza/71407/" xr:uid="{09828E0A-5756-4C23-9BB9-C2AF148C46E3}"/>
  </hyperlinks>
  <pageMargins left="0.7" right="0.7" top="0.75" bottom="0.75" header="0.3" footer="0.3"/>
  <pageSetup paperSize="9" orientation="portrait" horizontalDpi="0" verticalDpi="0" r:id="rId45"/>
  <legacyDrawing r:id="rId4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LENOVO4</dc:creator>
  <cp:lastModifiedBy>LENOVO4</cp:lastModifiedBy>
  <dcterms:created xsi:type="dcterms:W3CDTF">2023-02-22T15:32:57Z</dcterms:created>
  <dcterms:modified xsi:type="dcterms:W3CDTF">2023-02-22T15:47:13Z</dcterms:modified>
</cp:coreProperties>
</file>